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75\1 výzva\"/>
    </mc:Choice>
  </mc:AlternateContent>
  <xr:revisionPtr revIDLastSave="0" documentId="13_ncr:1_{AD41F5C8-7D6D-442B-A47A-998964D623A0}" xr6:coauthVersionLast="36" xr6:coauthVersionMax="47" xr10:uidLastSave="{00000000-0000-0000-0000-000000000000}"/>
  <bookViews>
    <workbookView xWindow="0" yWindow="0" windowWidth="23040" windowHeight="8196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P9" i="1"/>
  <c r="S8" i="1" l="1"/>
  <c r="T8" i="1"/>
  <c r="P8" i="1"/>
  <c r="P7" i="1" l="1"/>
  <c r="Q12" i="1" s="1"/>
  <c r="S7" i="1" l="1"/>
  <c r="R12" i="1" s="1"/>
  <c r="T7" i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<sst xmlns="http://schemas.openxmlformats.org/spreadsheetml/2006/main" count="50" uniqueCount="45">
  <si>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</si>
  <si>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</si>
  <si>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</si>
  <si>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</si>
  <si>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</si>
  <si>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</si>
  <si>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</si>
  <si>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</si>
  <si>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</si>
  <si>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</si>
  <si>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</si>
  <si>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</si>
  <si>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</si>
  <si>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</si>
  <si>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</si>
  <si>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</si>
  <si>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</si>
  <si>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</si>
  <si>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</si>
  <si>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</si>
  <si>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</si>
  <si>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</si>
  <si>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</si>
  <si>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</si>
  <si>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</si>
  <si>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</si>
  <si>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</si>
  <si>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</si>
  <si>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</si>
  <si>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</si>
  <si>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</si>
  <si>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</si>
  <si>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</si>
  <si>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pro Ing. Jelínkovou Evu - KPM</t>
  </si>
  <si>
    <t xml:space="preserve">Příloha č. 2 Kupní smlouvy - technická specifikace
Výpočetní technika (III.) 075 - 2021 </t>
  </si>
  <si>
    <t>PC kancelářské (bez monitoru)</t>
  </si>
  <si>
    <t>Notebook 15,6"</t>
  </si>
  <si>
    <t>Notebook 14"</t>
  </si>
  <si>
    <t>Ing. Kamil Eckhardt, 
Tel.: 37763 3006</t>
  </si>
  <si>
    <t>Univerzitní 22, 
301 00  Plzeň,
Fakulta ekonomická - Děkanát,
místnost UL 401b</t>
  </si>
  <si>
    <t>Výkon procesoru v Passmark CPU více než  17 000 bodů, min. 8 jader.
Operační paměť typu DDR4 minimálně 16 GB, min. 2 volné sloty.
Grafická karta integrovaná v CPU.
SSD disk min. 1TB PCIe.
Minimálně 10 USB portů, z toho minimálně 8x USB 3.2 porty.
V předním panelu minimálně 2x USB 3.2 10Gbps, 1x USB-C.
Podpora bootování z USB.
Síťová karta 1 Gb/s Ethernet s podporou PXE.
Grafický výstup min. 2x Displayport nebo HDMI, VGA.
CZ klávesnice.
Optická myš 3tl./kolečko.
Operační systém Windows Pro 64bit (W10 nebo vyšší) - OS Windows požadujeme z důvodu kompatibility s interními aplikacemi ZČU (Stag, Magion,...).
Skříň nesmí být plombovaná a musí umožňovat beznástrojové otevření.
Vzdálený management umožňující zapnutí/restart/vypnutí počítače nezávisle na OS.
Záruka min. 60 měsíců, servis NBD on-site.</t>
  </si>
  <si>
    <t>Záruka na zboží min. 60 měsíců, servis NBD on-site.</t>
  </si>
  <si>
    <t>Záruka na zboží min. 48 měsíců, servis NBD on-site.</t>
  </si>
  <si>
    <t>Provedení notebooku klasické.
Výkon procesoru v Passmark CPU více než  10 000 bodů, minimálně 4 jádra.
Procesor s podporou virtualizace.
RAM:  minimálně 8GB  DDR4 3200 MHz.
1x interní SSD: minimálně 512GB PCIe NVMe.
Integrovaná čtečka kontaktních identifikačních karet.
Integrovaná wifi 6 karta standardu 802.11ax.
Síťová karta 1Gb/s Ethernet s podporou PXE s portem RJ45 (je možné splnit pomocí USB adaptéru).
Displej: 15,6" LED FHD rozlišení minimálně 1920x1080.
Integrovaná webkamera.
Porty: minimálně  2x USB-C Thunderbolt 4 s podporou dokování včetně nabíjení notebooku, 2x USB 3.2 Gen 1, 1x kombinovaný konektor sluchátek/mikrofonu, 1x DisplayPort nebo HDMI 2.0, 1x VGA (může být řešeno externím originálním adaptérem).
Konstrukce s kovovou vnitřní kostrou.
CZ klávesnice s podsvícením, odolná proti polití.
OS: Windows 10 Pro 64-bit -OS Windows požadujeme z důvodu kompatibility s interními aplikacemi ZČU (Stag, Magion,...).
Hmotnost: nejvýše 1,7 kg.
Baterie: nejméně 56 Wh.
Záruka min. 48 měsíců NBD on-site.</t>
  </si>
  <si>
    <t>Provedení notebooku klasické.
Výkon procesoru v Passmark CPU více než 10 000 bodů, minimálně 4 jádra.
Procesor s podporou virtualizace.
RAM:  minimálně 8GB (1x8GB) DDR4 3200 MHz.
1x interní SSD: minimálně 512GB PCIe NVMe.
Integrovaná čtečka kontaktních identifikačních karet.
Integrovaná wifi 6 karta standardu 802.11ax.
Síťová karta 1Gb/s Ethernet s podporou PXE s portem RJ45 (je možné splnit pomocí USB adaptéru).
Displej: 14" LED FHD rozlišení minimálně 1920x1080.
Integrovaná webkamera.
Porty: minimálně  2x USB-C Thunderbolt 4 s podporou dokování včetně nabíjení notebooku, 2x USB 3.2 Gen 1, 1x kombinovaný konektor sluchátek/mikrofonu, 1x DisplayPort nebo HDMI 2.0, 1x VGA (může být řešeno externím originálním adaptérem).
Konstrukce s kovovou vnitřní kostrou.
CZ klávesnice s podsvícením, odolná proti polití.
OS: Windows 10 Pro 64-bit - OS Windows požadujeme z důvodu kompatibility s interními aplikacemi ZČU (Stag, Magion,...).
Hmotnost: nejvýše 1,4 kg.
Baterie: nejméně 53 Wh.
Záruka min. 48 měsíců NBD on-site.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</si>
</sst>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420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9407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131789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53" zoomScaleNormal="53" workbookViewId="0">
      <selection activeCell="G7" sqref="G7:H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88671875" style="1" customWidth="1"/>
    <col min="4" max="4" width="12.33203125" style="2" customWidth="1"/>
    <col min="5" max="5" width="10.5546875" style="3" customWidth="1"/>
    <col min="6" max="6" width="120.4414062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33203125" style="5" hidden="1" customWidth="1"/>
    <col min="12" max="12" width="33" style="5" customWidth="1"/>
    <col min="13" max="13" width="30.109375" style="5" customWidth="1"/>
    <col min="14" max="14" width="40.5546875" style="4" customWidth="1"/>
    <col min="15" max="15" width="31.3320312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82" t="s">
        <v>34</v>
      </c>
      <c r="C1" s="83"/>
      <c r="D1" s="83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8"/>
      <c r="E3" s="78"/>
      <c r="F3" s="7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80" t="s">
        <v>2</v>
      </c>
      <c r="H5" s="81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28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79" t="s">
        <v>7</v>
      </c>
      <c r="T6" s="44" t="s">
        <v>8</v>
      </c>
      <c r="U6" s="41" t="s">
        <v>22</v>
      </c>
      <c r="V6" s="41" t="s">
        <v>23</v>
      </c>
    </row>
    <row r="7" spans="1:22" ht="267.75" customHeight="1" thickTop="1" x14ac:dyDescent="0.3">
      <c r="A7" s="20"/>
      <c r="B7" s="48">
        <v>1</v>
      </c>
      <c r="C7" s="49" t="s">
        <v>35</v>
      </c>
      <c r="D7" s="50">
        <v>2</v>
      </c>
      <c r="E7" s="51" t="s">
        <v>31</v>
      </c>
      <c r="F7" s="72" t="s">
        <v>40</v>
      </c>
      <c r="G7" s="104"/>
      <c r="H7" s="104"/>
      <c r="I7" s="92" t="s">
        <v>26</v>
      </c>
      <c r="J7" s="95" t="s">
        <v>27</v>
      </c>
      <c r="K7" s="95"/>
      <c r="L7" s="73" t="s">
        <v>41</v>
      </c>
      <c r="M7" s="98" t="s">
        <v>38</v>
      </c>
      <c r="N7" s="98" t="s">
        <v>39</v>
      </c>
      <c r="O7" s="101">
        <v>130</v>
      </c>
      <c r="P7" s="52">
        <f>D7*Q7</f>
        <v>49600</v>
      </c>
      <c r="Q7" s="53">
        <v>24800</v>
      </c>
      <c r="R7" s="107"/>
      <c r="S7" s="54">
        <f>D7*R7</f>
        <v>0</v>
      </c>
      <c r="T7" s="55" t="str">
        <f t="shared" ref="T7" si="0">IF(ISNUMBER(R7), IF(R7&gt;Q7,"NEVYHOVUJE","VYHOVUJE")," ")</f>
        <v xml:space="preserve"> </v>
      </c>
      <c r="U7" s="51" t="s">
        <v>33</v>
      </c>
      <c r="V7" s="51" t="s">
        <v>11</v>
      </c>
    </row>
    <row r="8" spans="1:22" ht="312.75" customHeight="1" x14ac:dyDescent="0.3">
      <c r="A8" s="20"/>
      <c r="B8" s="56">
        <v>2</v>
      </c>
      <c r="C8" s="57" t="s">
        <v>36</v>
      </c>
      <c r="D8" s="58">
        <v>3</v>
      </c>
      <c r="E8" s="59" t="s">
        <v>31</v>
      </c>
      <c r="F8" s="76" t="s">
        <v>43</v>
      </c>
      <c r="G8" s="105"/>
      <c r="H8" s="105"/>
      <c r="I8" s="93"/>
      <c r="J8" s="96"/>
      <c r="K8" s="96"/>
      <c r="L8" s="74" t="s">
        <v>42</v>
      </c>
      <c r="M8" s="99"/>
      <c r="N8" s="99"/>
      <c r="O8" s="102"/>
      <c r="P8" s="60">
        <f>D8*Q8</f>
        <v>79500</v>
      </c>
      <c r="Q8" s="61">
        <v>26500</v>
      </c>
      <c r="R8" s="108"/>
      <c r="S8" s="62">
        <f>D8*R8</f>
        <v>0</v>
      </c>
      <c r="T8" s="63" t="str">
        <f t="shared" ref="T8" si="1">IF(ISNUMBER(R8), IF(R8&gt;Q8,"NEVYHOVUJE","VYHOVUJE")," ")</f>
        <v xml:space="preserve"> </v>
      </c>
      <c r="U8" s="59"/>
      <c r="V8" s="59" t="s">
        <v>12</v>
      </c>
    </row>
    <row r="9" spans="1:22" ht="314.25" customHeight="1" thickBot="1" x14ac:dyDescent="0.35">
      <c r="A9" s="20"/>
      <c r="B9" s="64">
        <v>3</v>
      </c>
      <c r="C9" s="65" t="s">
        <v>37</v>
      </c>
      <c r="D9" s="66">
        <v>1</v>
      </c>
      <c r="E9" s="67" t="s">
        <v>31</v>
      </c>
      <c r="F9" s="77" t="s">
        <v>44</v>
      </c>
      <c r="G9" s="106"/>
      <c r="H9" s="106"/>
      <c r="I9" s="94"/>
      <c r="J9" s="97"/>
      <c r="K9" s="97"/>
      <c r="L9" s="75" t="s">
        <v>42</v>
      </c>
      <c r="M9" s="100"/>
      <c r="N9" s="100"/>
      <c r="O9" s="103"/>
      <c r="P9" s="68">
        <f>D9*Q9</f>
        <v>23530</v>
      </c>
      <c r="Q9" s="69">
        <v>23530</v>
      </c>
      <c r="R9" s="109"/>
      <c r="S9" s="70">
        <f>D9*R9</f>
        <v>0</v>
      </c>
      <c r="T9" s="71" t="str">
        <f t="shared" ref="T9" si="2">IF(ISNUMBER(R9), IF(R9&gt;Q9,"NEVYHOVUJE","VYHOVUJE")," ")</f>
        <v xml:space="preserve"> </v>
      </c>
      <c r="U9" s="67"/>
      <c r="V9" s="67" t="s">
        <v>12</v>
      </c>
    </row>
    <row r="10" spans="1:22" ht="17.399999999999999" customHeight="1" thickTop="1" thickBot="1" x14ac:dyDescent="0.35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5" customHeight="1" thickTop="1" thickBot="1" x14ac:dyDescent="0.35">
      <c r="B11" s="88" t="s">
        <v>30</v>
      </c>
      <c r="C11" s="88"/>
      <c r="D11" s="88"/>
      <c r="E11" s="88"/>
      <c r="F11" s="88"/>
      <c r="G11" s="88"/>
      <c r="H11" s="88"/>
      <c r="I11" s="88"/>
      <c r="J11" s="21"/>
      <c r="K11" s="21"/>
      <c r="L11" s="7"/>
      <c r="M11" s="7"/>
      <c r="N11" s="7"/>
      <c r="O11" s="22"/>
      <c r="P11" s="22"/>
      <c r="Q11" s="23" t="s">
        <v>9</v>
      </c>
      <c r="R11" s="89" t="s">
        <v>10</v>
      </c>
      <c r="S11" s="90"/>
      <c r="T11" s="91"/>
      <c r="U11" s="24"/>
      <c r="V11" s="25"/>
    </row>
    <row r="12" spans="1:22" ht="43.2" customHeight="1" thickTop="1" thickBot="1" x14ac:dyDescent="0.35">
      <c r="B12" s="84" t="s">
        <v>29</v>
      </c>
      <c r="C12" s="84"/>
      <c r="D12" s="84"/>
      <c r="E12" s="84"/>
      <c r="F12" s="84"/>
      <c r="G12" s="84"/>
      <c r="I12" s="26"/>
      <c r="L12" s="9"/>
      <c r="M12" s="9"/>
      <c r="N12" s="9"/>
      <c r="O12" s="27"/>
      <c r="P12" s="27"/>
      <c r="Q12" s="28">
        <f>SUM(P7:P9)</f>
        <v>152630</v>
      </c>
      <c r="R12" s="85">
        <f>SUM(S7:S9)</f>
        <v>0</v>
      </c>
      <c r="S12" s="86"/>
      <c r="T12" s="87"/>
    </row>
    <row r="13" spans="1:22" ht="15" thickTop="1" x14ac:dyDescent="0.3">
      <c r="H13" s="7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78"/>
      <c r="H14" s="7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78"/>
      <c r="H15" s="7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78"/>
      <c r="H16" s="7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78"/>
      <c r="H17" s="7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78"/>
      <c r="H19" s="7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78"/>
      <c r="H20" s="7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6"/>
      <c r="O98" s="6"/>
      <c r="P98" s="6"/>
    </row>
    <row r="99" spans="3:19" ht="19.95" customHeight="1" x14ac:dyDescent="0.3">
      <c r="C99" s="5"/>
      <c r="E99" s="5"/>
      <c r="F99" s="5"/>
      <c r="J99" s="5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</sheetData>
  <sheetProtection algorithmName="SHA-512" hashValue="dOdBqCj3PcONrJ8bXgVO1YBlR6jNcvWQJ+qHB7fxsOO5mrhnu3X3a9a8v7yor/JwgJh7SxXorH2sCfYxBlElew==" saltValue="lH/tvy1PS/P5avVGixvndQ==" spinCount="100000" sheet="1" objects="1" scenarios="1"/>
  <mergeCells count="12">
    <mergeCell ref="G5:H5"/>
    <mergeCell ref="B1:D1"/>
    <mergeCell ref="B12:G12"/>
    <mergeCell ref="R12:T12"/>
    <mergeCell ref="B11:I11"/>
    <mergeCell ref="R11:T11"/>
    <mergeCell ref="I7:I9"/>
    <mergeCell ref="J7:J9"/>
    <mergeCell ref="K7:K9"/>
    <mergeCell ref="M7:M9"/>
    <mergeCell ref="N7:N9"/>
    <mergeCell ref="O7:O9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2021-07-12T10:39:02Z</dcterms:modified>
</cp:coreProperties>
</file>